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1625" activeTab="1"/>
  </bookViews>
  <sheets>
    <sheet name="TROŠKOVNIK" sheetId="1" r:id="rId1"/>
    <sheet name="Posebni Tehnički Uvjeti" sheetId="2" r:id="rId2"/>
  </sheets>
  <definedNames>
    <definedName name="_xlnm.Print_Titles" localSheetId="0">'TROŠKOVNIK'!$2:$7</definedName>
    <definedName name="_xlnm.Print_Area" localSheetId="0">'TROŠKOVNIK'!$A$2:$G$119</definedName>
  </definedNames>
  <calcPr fullCalcOnLoad="1"/>
</workbook>
</file>

<file path=xl/sharedStrings.xml><?xml version="1.0" encoding="utf-8"?>
<sst xmlns="http://schemas.openxmlformats.org/spreadsheetml/2006/main" count="147" uniqueCount="116">
  <si>
    <t>PRIPREMNI RADOVI</t>
  </si>
  <si>
    <t>m'</t>
  </si>
  <si>
    <t>ZEMLJANI RADOVI</t>
  </si>
  <si>
    <t>kom</t>
  </si>
  <si>
    <t>UKUPNO ZEMLJANI RADOVI:</t>
  </si>
  <si>
    <t>UKUPNO PRIPREMNI RADOVI:</t>
  </si>
  <si>
    <t>UKUPNO:</t>
  </si>
  <si>
    <t>PROMETNA SIGNALIZACIJA</t>
  </si>
  <si>
    <t>HORIZONTALNA SIGNALIZACIJA</t>
  </si>
  <si>
    <t>Ovaj rad obuhvaća izradu uzdužnih i poprečnih oznaka na kolniku za vođenje i reguliranje prometa, prema projektu, prema Pravilniku o prometnim znakovima, normi HRN  i stavkama 09.02. OUT-a knjiga VI. Obračun se vrši prema dužnom i kvadratnom metru izrađene crte ili površine.</t>
  </si>
  <si>
    <t>UKUPNO PROMETNA SIGNALIZACIJA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</si>
  <si>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</si>
  <si>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</si>
  <si>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Ručni iskop materijala C kategorije (šlicanje) za točno utvrđivanje položaja postojećih podzemnih instalacija. Predviđena je širina rova 0.6 m, dubina rova 1.5 m u dužini od 2.0 m a sve prema posebnim uvjetima građenja specijaliziranih organizacija za pojedinu vrstu instalacije. U cijenu stavke uključeno je zatrpavanje istih, nakon utvrđivanja položaja postojećih instalacija. Obračun prema stvarno izvršenim količinama po kubnom metru iskopanog materijala. Radove izvoditi u svemu prema stavci 1.03.5 O.T.U. za radove na cestama, knjiga I.</t>
  </si>
  <si>
    <t>j.m.</t>
  </si>
  <si>
    <t>količina</t>
  </si>
  <si>
    <t>A.3.</t>
  </si>
  <si>
    <t>A.4.</t>
  </si>
  <si>
    <t>B.</t>
  </si>
  <si>
    <t>A.</t>
  </si>
  <si>
    <t>B.1.</t>
  </si>
  <si>
    <t>B.2.</t>
  </si>
  <si>
    <t>D.</t>
  </si>
  <si>
    <t>B.5.</t>
  </si>
  <si>
    <t>B.4.</t>
  </si>
  <si>
    <t>D.1.</t>
  </si>
  <si>
    <t>j.c.</t>
  </si>
  <si>
    <t>kn</t>
  </si>
  <si>
    <t>NAPOMENA:</t>
  </si>
  <si>
    <t>A.   Radovi iskolčenja  trase i objekata (sva geodetska mjerenja kojima se podaci iz projekata prenose na teren, iskolčenje objekata, profiliranje, obnavljanje i održavanje iskolčenih oznaka na terenu za sve vrijeme građenja, odnosno do predaje građevine Naručitelju) i izrada projekta izvedenog stanja moraju biti uključene u  jedinične cijene stavaka troškovnika i neće se posebno obračunavati.</t>
  </si>
  <si>
    <t>B.  Obračun količina vrši se prema dimenzijama i linijama iz projekta. Količine za svaku stavku rada, mjere se  u neto  iznosu u skladu  s OTU za radove na cestama i Posebnim tehničkim uvjetima iz projekta.</t>
  </si>
  <si>
    <t>C.  U svim stavkama koje uključuju odvoz viška materijala na odlagalište, jedinične cijene moraju uključivati sve  troškove deponiranja, uključujući obavezu izvođača da pronađe odlagalište. Izvođač je dužan u toku izvođenja radova voditi računa o zbrinjavanju građevinskog otpada prema Zakonu o otpadu (NN 178/04, 111/06, 60/08, 87/09).</t>
  </si>
  <si>
    <t>D.   U zoni zahvata gdje je projektom naznačeno postojanje instalacija izvođač je obvezan u prisustvu nadzornog inženjera izvršiti iskapnja radi utvrđivanja stvarnog položaja i dubine postojećih instalacija i energetskih kabela uključivo i zatrpavanje rova po utvrđivanju položaja instalacija. Navedeni radovi moraju biti uključeni u  jedinične cijene stavaka troškovnika i neće se posebno obračunavati.</t>
  </si>
  <si>
    <t>E.   Izvođač  je dužan održavati gradilište za vrijeme izvođenja radova (održavanje zelenila, vertikalne i horizontalne signalizacije i sve ostalo potrebno za sigurno odvijanje prometa).</t>
  </si>
  <si>
    <t>F. Troškove vezane za organizaciju gradilišta, regulaciju prometa za vrijeme izvođenja radova, postavljanje privremene prometne signalizacije za vrijeme trajanja radova, čišćenje gradilišta nakon završetka radova i slično, snosi izvoditelj radova i za te troškove nema pravo tražiti posebnu nadoknadu.</t>
  </si>
  <si>
    <t>OPIS RADA</t>
  </si>
  <si>
    <t>Red.Br.</t>
  </si>
  <si>
    <t>A.2.</t>
  </si>
  <si>
    <t>KOLNIČKA KONSTRUKCIJA</t>
  </si>
  <si>
    <t>UKUPNO KOLNIČKA KONSTRUKCIJA:</t>
  </si>
  <si>
    <t>O.T.U</t>
  </si>
  <si>
    <t>POSEBNI TEHNIČKI UVJETI (PTU)</t>
  </si>
  <si>
    <t xml:space="preserve">PTU 1. Izrada nosivog sloja od AC 32 base 50/70, debljine 7 cm  </t>
  </si>
  <si>
    <t>Opis rada</t>
  </si>
  <si>
    <t>Nosivi sloj od AC 32 base 50/70 izvodi se na donji nosivi sloj od kamenog materijala. Debljina ugrađenog nosivog sloja je 7 cm. Proizvodnja, doprema i ugradnja treba se odvijati u skladu sa zahtjevima navedenim u poglavlju „Uvjeti kvalitete materijala“, za teško prometno opterećenje.</t>
  </si>
  <si>
    <t>Uvjeti kvalitete materijala</t>
  </si>
  <si>
    <t>Prilikom izvedbe ovog rada potrebno je pridržavati se dokumentacije koja se primjenjuje po slijedećem redoslijedu:</t>
  </si>
  <si>
    <t>1. RAZRADA TEHNIČKIH SVOJSTAVA I ZAHTJEVA ZA GRAĐEVNE PROIZVODE ZA PROIZVODNJU ASFALTNIH MJEŠAVINA I ZA ASFALTNE SLOJEVE KOLNIKA (Naručitelj: HRVATSKE CESTE d.o.o. Zagreb, ožujak 2012.)</t>
  </si>
  <si>
    <t>2. TEHNIČKI PROPIS O GRAĐEVNIM PROIZVODIMA (NN 33/10, 87/10, 146/10, 81/11 i 100/11)</t>
  </si>
  <si>
    <t>Obračun rada</t>
  </si>
  <si>
    <t>Rad se mjeri u metrima kvadratnim izvedenog sloja u skladu s projektnom dokumentacijom. Naplaćuje se</t>
  </si>
  <si>
    <t>ugovorenom jediničnom cijenom u kojoj je sadržan sav opisani rad, materijal i transport, kao i</t>
  </si>
  <si>
    <t>sve ostalo potrebno za izvedbu ovog rada.</t>
  </si>
  <si>
    <t xml:space="preserve">PTU 2. Izrada habajućeg sloja od AC 11 surf, 50/70, debljine 4 cm </t>
  </si>
  <si>
    <t>Habajući sloj od AC 11 surf, 50/70, izvodi se na nosivi sloj od AC 22 base 50/70. Debljina ugrađenog habajućeg sloja je 4 cm. Proizvodnja, doprema i ugradnja treba se odvijati u skladu sa zahtjevima navedenim u poglavlju „Uvjeti kvalitete materijala“, za lako prometno opterećenje.</t>
  </si>
  <si>
    <r>
      <t>Uvjeti kvalitete materijala i Obračun rada</t>
    </r>
    <r>
      <rPr>
        <i/>
        <sz val="10"/>
        <rFont val="Arial"/>
        <family val="2"/>
      </rPr>
      <t xml:space="preserve"> prema PTU 1</t>
    </r>
    <r>
      <rPr>
        <b/>
        <sz val="10"/>
        <rFont val="Arial"/>
        <family val="2"/>
      </rPr>
      <t xml:space="preserve"> </t>
    </r>
  </si>
  <si>
    <t xml:space="preserve">PTU 3. Izrada nosivog sloja od AC 16 surf, 50/70, debljine 5 cm  </t>
  </si>
  <si>
    <t>Nosivi sloj od AC 22 base 50/70 izvodi se na donji nosivi sloj od kamenog materijala. Debljina ugrađenog nosivog sloja je 5 cm. Proizvodnja, doprema i ugradnja treba se odvijati u skladu sa zahtjevima navedenim u poglavlju „Uvjeti kvalitete materijala“, za lako prometno opterećenje.</t>
  </si>
  <si>
    <r>
      <t>Uvjeti kvalitete materijala i Obračun rada</t>
    </r>
    <r>
      <rPr>
        <i/>
        <sz val="10"/>
        <rFont val="Arial"/>
        <family val="2"/>
      </rPr>
      <t xml:space="preserve"> prema PTU 1.</t>
    </r>
  </si>
  <si>
    <t xml:space="preserve">PTU 4. Izrada nosivog sloja od AC 16 base 50/70, debljine 2-9 cm  </t>
  </si>
  <si>
    <t>Nosivi sloj od AC 16 base 50/70 izvodi se kao izravnavajući sloj na postojeći asfalt. Debljina ugrađenog nosivog sloja je 2-9 cm. Proizvodnja, doprema i ugradnja treba se odvijati u skladu sa zahtjevima navedenim u poglavlju „Uvjeti kvalitete materijala“, za teško prometno opterećenje.</t>
  </si>
  <si>
    <t>Rad se mjeri u kubicima izvedenog sloja u skladu s projektnom dokumentacijom. Naplaćuje se</t>
  </si>
  <si>
    <t>A.1.</t>
  </si>
  <si>
    <t>Provedba mjera zaštite na radu, te osiguranje gradilišta prije početka i u tijeku izvođenja radova, obavlja se postavom prometnih znakova, rampi i svjetlosnih signala noću. Radove izvoditi u svemu prema stavkama 0-24. i 0-35.2.14 O.T.U. za radove na cestama, knjiga I.  Obračun po komadu prema paušalnoj procijeni.</t>
  </si>
  <si>
    <t>Rezanje rubova postojećeg asfaltnog zastora, radi osiguranja kvalitete spoja starog i novog asfalta. Obračun po dužnom metru izrezanog asfalta sa odvozom na deponiju.</t>
  </si>
  <si>
    <t>struja</t>
  </si>
  <si>
    <t>voda</t>
  </si>
  <si>
    <t>plin</t>
  </si>
  <si>
    <t>telefon</t>
  </si>
  <si>
    <t>B</t>
  </si>
  <si>
    <t>Nabava, doprema i ugradnja prirodnog šljunka za izradu nasipa. U stavku ulaze svi radovi potrebni za izradu nasipa. Rad se mjeri i obračunava po kubnom metru ugrađenog materijala u zbijenom stanju. Radove izvoditi u svemu prema stavkama 2-09 i 2-09.3 O.T.U. za radove na cestama, knjiga ll.</t>
  </si>
  <si>
    <t>Izrada bankina od zrnatog kamenog materijala, širine 0,5 m, debljine sloja do 8cm. U jediničnoj cijeni je sadržana dobava materijala, razastiranje, fino planiranje  i sabijanje, to jest sav rad i materijal potreban za potpunu izradu bankine. Radove izvoditi u svemu prema stavkama 2-16 i 2-16.1 O.T.U. za radove na cestama, knjiga II. Rad se mjeri i obračunava po dužnom metru uređene bankine.</t>
  </si>
  <si>
    <t>D</t>
  </si>
  <si>
    <t xml:space="preserve">REKAPITULACIJA - PROMETNICE: </t>
  </si>
  <si>
    <t>Radove obavljaju specijalizirane organizacije prema izdanim posebnim uvjetima, projektima i tehničkim uvjetima za odgovarajuću vrstu radova.</t>
  </si>
  <si>
    <t>A.5.</t>
  </si>
  <si>
    <t>B.6.</t>
  </si>
  <si>
    <t>Izrada zaštitne kolone podzemnih instalacija,  na mjestima gdje postojeće podzemne instalacije prolaze  ispod prometnice. Točan položaj instalacija potrebno je utvrditi na terenu sa službenom osobom nadležnog javnopravnog tijela. NAPOMENA: Dužina zaštite instalacija predviđena je prema posebnim uvjetima nadležnih poduzeća te ne mora odgovarati stvarnom stanjem na terenu.</t>
  </si>
  <si>
    <t>Iscrtavanje zaustavnih crta širine 0.5 m, bijele boje (isprekidane), prema  HRN Z.S4.225, oznaka H11.</t>
  </si>
  <si>
    <t>Strojni i ručni iskop u materijalu C kategorije za kolnik. Iskop se obavlja prema profilima i visinskim kotama iz projekta, te propisanim nagibima kosina. Predviđa se 90% strojnog i 10 % ručnog iskopa. Stvarni odnos ručnog i strojnog iskopa odredit će se kod izvođenja. Rad se obračunava po kubnom metru iskopanog materijala sa odvozom materijala na deponiju udaljenu do 2km , materijal na deponiji razgrnuti u okolni teren, tj materijal je potrebno razastrti i isplanirati. U svemu prema stavkama 2-02., 2-02.3.,  2-02.4. i 2-07 O.T.U.  za radove na cestama, knjiga II.</t>
  </si>
  <si>
    <r>
      <t xml:space="preserve">Uređenje posteljice  i kolnika. Radovi na uređenju posteljice obuhvaćaju planiranje, eventualno potrebno prosušivanje ili vlaženje materijala i zbijanje do propisane zbijenosti Ms </t>
    </r>
    <r>
      <rPr>
        <sz val="10"/>
        <rFont val="Arial"/>
        <family val="2"/>
      </rPr>
      <t>≥</t>
    </r>
    <r>
      <rPr>
        <sz val="11"/>
        <rFont val="Arial Narrow"/>
        <family val="2"/>
      </rPr>
      <t xml:space="preserve"> </t>
    </r>
    <r>
      <rPr>
        <sz val="10"/>
        <rFont val="Arial Narrow"/>
        <family val="2"/>
      </rPr>
      <t>30 MN /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. Rad se mjeri i obračunava po kvadratnom metru uređene i zbijene posteljice. U svemu prema stavkama 2-10 i 2-10.2 O.T.U. za radove na cestama, knjiga II.</t>
    </r>
  </si>
  <si>
    <t>C.</t>
  </si>
  <si>
    <t>C</t>
  </si>
  <si>
    <t>C.1.</t>
  </si>
  <si>
    <t xml:space="preserve">Izrada tampona ispod kolnika u sloju debljine 40 cm . Rad obuhvaća  nabavu, prijevoz i ugradnju  zrnatog kamenog materijala u tamponski sloj kolnika, staze i kolnih prilaza. Za izradu ovog sloja koristi se prirodni šljunak dobre granulacije. Materijal se sabija odgovarajućim strojevima  dok se ne postigne  zbijenost  min. Me=80 MN/m2 ispod prometnih površina,  min Me= 50 MN/ m2 ispod bic. traka. U svemu prema stavkama 5-01 OTU-a za radove na cestama, knjiga III. Rad se mjeri i obračunava po kubnom metru ugrađenog materijala.  </t>
  </si>
  <si>
    <t>Nabava i doprema travne smjese za zatravnjivanje isplaniranih pokosa i površina, te sjetva ručno. Količina sjemena iznosi 2-5 dg/m2, a gnojiva 80g/m2  površine. Smjesa trave mora biti propisane klijavosti I garantirane čistoče, sorte i ostalih svojstava. Nakon sjetve ručno sijano, zalijevati jednokratno sa 20 l/m2. Obračun se vrši u kvadratnim metrima prema stvarno izvršenim radovima. Radove izvoditi u svemu prema stavkama 2-15.1 i 2-15.3 OTU-a za radove na cestama, knjiga II.</t>
  </si>
  <si>
    <t>Uređenje zelenih površina i pokosa. Upotrijebiti aktivni humusni materijal, bez primjesa grana, korijenja, kamenih i drugih materijala koji nisu pogodni za razvoj vegetacije. U cijenu uključiti: nabavu, dobavu humusa, razastiranje, grubo i fino planiranje te zbijanje. Rad se obračunava po kvadratnom metru uređenih zelenih površina.</t>
  </si>
  <si>
    <t>PDV 25 %</t>
  </si>
  <si>
    <t>SVEUKUPNO</t>
  </si>
  <si>
    <t>B.3.</t>
  </si>
  <si>
    <t>Nabava, doprema i ugradnja asfalt betona eruptivnog podrijetla AC 16 surf 50/70 , na prometnici u sloju debljine 6 cm. U svemu prema projektu i stavkama 6-03, 6-00.4, 6-00.5, 6-03  OTU-a za radove na cestama, knjiga III. Obračun po kvadratnom metru izvedenog sloja.</t>
  </si>
  <si>
    <t>AC 16 surf   50/70,  d = 6 cm</t>
  </si>
  <si>
    <t>Horizontalno i visinsko iskolčenje trase sa izradom elaborata iskolčenja. Iskolčenje obuhvaća sva geodetska mjerenja kojima se podaci iz projekta prenose na teren, osiguranje osi iskolčene trase, profiliranje, obnavljanje i održavanje iskolčenih oznaka na terenu za sve vrijeme građenja, odnosno do predaje radova Investitoru.Rad se obračunava i mjeri po dužnom metru trase. Radove izvoditi u svemu prema stavkama 1-02.1, 1-02.2, 1-02.3, 1-02.5 i 1-02.6 O.T.U.  za radove na cestama, knjiga I.</t>
  </si>
  <si>
    <t>datum: studeni, 2015.</t>
  </si>
  <si>
    <t>,</t>
  </si>
  <si>
    <t xml:space="preserve">                                INVESTITOR: OPĆINA SELNICA</t>
  </si>
  <si>
    <t xml:space="preserve">                                GRAĐEVINA: IZGRADNJA NERAZVRSTANIH   </t>
  </si>
  <si>
    <t xml:space="preserve">                                                     CESTA - SELNICA     </t>
  </si>
  <si>
    <t>broj projekta: 03/2015</t>
  </si>
  <si>
    <t>TROŠKOVNIK IZGRADNJE NERAZVRSTANIH CESTA - SELNICA</t>
  </si>
  <si>
    <r>
      <t>m</t>
    </r>
    <r>
      <rPr>
        <sz val="10"/>
        <rFont val="Arial"/>
        <family val="0"/>
      </rPr>
      <t>'</t>
    </r>
  </si>
  <si>
    <t>B.7.</t>
  </si>
  <si>
    <t>Iskop trapeznog cestovnog jarka, nagibi pokosa su 1:1,5. Širina dna jarka je 0,50 m. Izvesti prema  profilima i visinskim kotama iz projekta, te propisanim nagibima kosina u svemu prema stavkama OTU –a 3-01, 3-01.1. i 3-01.1.1. za radove na cestama, knjiga  II. Rad se obračunava po dužnom metru iskopa trapeznog jarka.</t>
  </si>
  <si>
    <t>UKUPNO BETONSKI RADOVI:</t>
  </si>
  <si>
    <t>BETONSKI RADOVI</t>
  </si>
  <si>
    <t>D.2.</t>
  </si>
  <si>
    <t>E</t>
  </si>
  <si>
    <t>E.1.</t>
  </si>
  <si>
    <t>E.1.a)</t>
  </si>
  <si>
    <t>E.</t>
  </si>
  <si>
    <t>E.2.</t>
  </si>
  <si>
    <t>VERTIKALNA SIGNALIZACIJA</t>
  </si>
  <si>
    <t>Postavljanje novog znaka prema projektu izrađenog od propisane retroreflektivne folije pričvršćen na stup duljine 3,20 m</t>
  </si>
  <si>
    <t>E.2.a)</t>
  </si>
  <si>
    <r>
      <t>Izrada tipskog cijevnog propusta sa slivnikom, od armiranobetonskih cijevi</t>
    </r>
    <r>
      <rPr>
        <sz val="10"/>
        <rFont val="Symbol"/>
        <family val="1"/>
      </rPr>
      <t xml:space="preserve"> f 5</t>
    </r>
    <r>
      <rPr>
        <sz val="10"/>
        <rFont val="Arial Narrow"/>
        <family val="2"/>
      </rPr>
      <t>00. Uzvodno i nizvodno od propusta potrebno je obložiti dno i pokose jarka betonom.  U stavku ulazi: Iskop u materijalu C kategorije s razastiranjem i planiranjem materijala u okolni teren. Planiranje i zbijanje dna iskopa. Dobava, ugradnja i njega betona C 16/20 za podlogu cijevi, za temelje, glavu propusta, i obloga cijevi.  Dobava, eventualno skladištenje, spuštanje u rov i ugradnja betonskih cijevi</t>
    </r>
    <r>
      <rPr>
        <sz val="10"/>
        <rFont val="Symbol"/>
        <family val="1"/>
      </rPr>
      <t xml:space="preserve"> f 5</t>
    </r>
    <r>
      <rPr>
        <sz val="10"/>
        <rFont val="Arial Narrow"/>
        <family val="2"/>
      </rPr>
      <t>00/ 2,5 m na svježu betonsku podlogu. Izrada, montaža i demontaža obostrane oplate za glave propusta.  Zatrpavanje  jame propusta zemljom iz iskopa. Dobava i ugradnja betona za oblaganje jarka betonom C 16/20. debljine 15 cm. Uređenje okolnog terena sa potrebnim planiranjem.  U stavku uključiti sve potrebne radove za kompletno dovršenje propusta sa pripadajućim glavama. Propust  izraditi prema detalju iz projekta. Obračun se vrši po komadu izrađenog tipskog propusta sa slivnikom i oblogom jarka.</t>
    </r>
  </si>
  <si>
    <t>Nerazvrstana cesta u naselju BUKOVEC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</si>
</sst>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_-;&quot;kn&quot;\ #,##0\-"/>
    <numFmt numFmtId="165" formatCode="&quot;kn&quot;\ #,##0_-;[Red]&quot;kn&quot;\ #,##0\-"/>
    <numFmt numFmtId="166" formatCode="&quot;kn&quot;\ #,##0.00_-;&quot;kn&quot;\ #,##0.00\-"/>
    <numFmt numFmtId="167" formatCode="&quot;kn&quot;\ #,##0.00_-;[Red]&quot;kn&quot;\ #,##0.00\-"/>
    <numFmt numFmtId="168" formatCode="_-&quot;kn&quot;\ * #,##0_-;_-&quot;kn&quot;\ * #,##0\-;_-&quot;kn&quot;\ * &quot;-&quot;_-;_-@_-"/>
    <numFmt numFmtId="169" formatCode="_-* #,##0_-;_-* #,##0\-;_-* &quot;-&quot;_-;_-@_-"/>
    <numFmt numFmtId="170" formatCode="_-&quot;kn&quot;\ * #,##0.00_-;_-&quot;kn&quot;\ * #,##0.00\-;_-&quot;kn&quot;\ * &quot;-&quot;??_-;_-@_-"/>
    <numFmt numFmtId="171" formatCode="_-* #,##0.00_-;_-* #,##0.00\-;_-* &quot;-&quot;??_-;_-@_-"/>
    <numFmt numFmtId="172" formatCode="#,##0.000;#,##0.000;&quot;&quot;"/>
    <numFmt numFmtId="173" formatCode="#,##0.00;#,##0.00;&quot;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u val="single"/>
      <sz val="10.5"/>
      <color indexed="12"/>
      <name val="Arial"/>
      <family val="2"/>
    </font>
    <font>
      <u val="single"/>
      <sz val="10.5"/>
      <color indexed="36"/>
      <name val="Arial"/>
      <family val="2"/>
    </font>
    <font>
      <b/>
      <sz val="13.5"/>
      <name val="Arial"/>
      <family val="2"/>
    </font>
    <font>
      <sz val="13.5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57"/>
      <name val="Arial Narrow"/>
      <family val="2"/>
    </font>
    <font>
      <b/>
      <sz val="16"/>
      <color indexed="57"/>
      <name val="Arial"/>
      <family val="2"/>
    </font>
    <font>
      <sz val="10"/>
      <color indexed="17"/>
      <name val="Arial Narrow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HRHelvetica"/>
      <family val="0"/>
    </font>
    <font>
      <sz val="7"/>
      <name val="Arial"/>
      <family val="2"/>
    </font>
    <font>
      <sz val="8"/>
      <color indexed="8"/>
      <name val="Arial"/>
      <family val="2"/>
    </font>
    <font>
      <b/>
      <sz val="12"/>
      <name val="Tahoma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53"/>
      <name val="Arial"/>
      <family val="2"/>
    </font>
    <font>
      <sz val="10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2" applyNumberFormat="0" applyAlignment="0" applyProtection="0"/>
    <xf numFmtId="0" fontId="9" fillId="21" borderId="3" applyNumberForma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0" fillId="23" borderId="8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0" fillId="0" borderId="10" xfId="63" applyFont="1" applyBorder="1" applyAlignment="1">
      <alignment horizontal="left" readingOrder="2"/>
      <protection/>
    </xf>
    <xf numFmtId="0" fontId="39" fillId="0" borderId="10" xfId="63" applyFont="1" applyFill="1" applyBorder="1" applyAlignment="1">
      <alignment horizontal="center" vertical="center"/>
      <protection/>
    </xf>
    <xf numFmtId="4" fontId="39" fillId="0" borderId="10" xfId="63" applyNumberFormat="1" applyFont="1" applyFill="1" applyBorder="1" applyAlignment="1">
      <alignment horizontal="right" vertical="center"/>
      <protection/>
    </xf>
    <xf numFmtId="4" fontId="39" fillId="0" borderId="10" xfId="63" applyNumberFormat="1" applyFont="1" applyFill="1" applyBorder="1" applyAlignment="1">
      <alignment horizontal="right"/>
      <protection/>
    </xf>
    <xf numFmtId="4" fontId="39" fillId="0" borderId="10" xfId="63" applyNumberFormat="1" applyFont="1" applyFill="1" applyBorder="1" applyAlignment="1">
      <alignment/>
      <protection/>
    </xf>
    <xf numFmtId="4" fontId="0" fillId="0" borderId="0" xfId="65" applyNumberFormat="1" applyBorder="1">
      <alignment/>
      <protection/>
    </xf>
    <xf numFmtId="0" fontId="0" fillId="0" borderId="0" xfId="65" applyBorder="1" applyAlignment="1">
      <alignment horizontal="center"/>
      <protection/>
    </xf>
    <xf numFmtId="0" fontId="4" fillId="0" borderId="0" xfId="65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 applyProtection="1">
      <alignment horizontal="left" vertical="top"/>
      <protection locked="0"/>
    </xf>
    <xf numFmtId="2" fontId="0" fillId="0" borderId="0" xfId="0" applyNumberFormat="1" applyAlignment="1" applyProtection="1">
      <alignment horizontal="right" vertical="top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justify" vertical="top"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right"/>
      <protection/>
    </xf>
    <xf numFmtId="4" fontId="29" fillId="0" borderId="0" xfId="0" applyNumberFormat="1" applyFont="1" applyAlignment="1" applyProtection="1">
      <alignment horizontal="right"/>
      <protection/>
    </xf>
    <xf numFmtId="4" fontId="3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top"/>
      <protection/>
    </xf>
    <xf numFmtId="4" fontId="0" fillId="0" borderId="0" xfId="0" applyNumberFormat="1" applyAlignment="1" applyProtection="1">
      <alignment horizontal="center" vertical="top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29" fillId="0" borderId="0" xfId="0" applyNumberFormat="1" applyFont="1" applyBorder="1" applyAlignment="1" applyProtection="1">
      <alignment horizontal="center"/>
      <protection/>
    </xf>
    <xf numFmtId="17" fontId="0" fillId="0" borderId="0" xfId="0" applyNumberFormat="1" applyAlignment="1" applyProtection="1">
      <alignment vertical="center"/>
      <protection/>
    </xf>
    <xf numFmtId="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9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center" vertical="top"/>
      <protection/>
    </xf>
    <xf numFmtId="0" fontId="28" fillId="0" borderId="0" xfId="0" applyFont="1" applyAlignment="1" applyProtection="1">
      <alignment vertical="top"/>
      <protection/>
    </xf>
    <xf numFmtId="0" fontId="27" fillId="0" borderId="0" xfId="0" applyFont="1" applyAlignment="1" applyProtection="1">
      <alignment horizontal="left" vertical="top"/>
      <protection/>
    </xf>
    <xf numFmtId="0" fontId="3" fillId="21" borderId="12" xfId="0" applyFont="1" applyFill="1" applyBorder="1" applyAlignment="1" applyProtection="1">
      <alignment horizontal="left" vertical="center"/>
      <protection/>
    </xf>
    <xf numFmtId="0" fontId="3" fillId="21" borderId="12" xfId="0" applyFont="1" applyFill="1" applyBorder="1" applyAlignment="1" applyProtection="1">
      <alignment horizontal="center" vertical="center"/>
      <protection/>
    </xf>
    <xf numFmtId="0" fontId="0" fillId="21" borderId="12" xfId="0" applyFont="1" applyFill="1" applyBorder="1" applyAlignment="1" applyProtection="1">
      <alignment horizontal="center" vertical="center"/>
      <protection/>
    </xf>
    <xf numFmtId="0" fontId="0" fillId="21" borderId="12" xfId="0" applyFont="1" applyFill="1" applyBorder="1" applyAlignment="1" applyProtection="1">
      <alignment horizontal="center" vertical="center"/>
      <protection/>
    </xf>
    <xf numFmtId="4" fontId="0" fillId="21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left" wrapText="1"/>
      <protection/>
    </xf>
    <xf numFmtId="4" fontId="0" fillId="0" borderId="0" xfId="0" applyNumberFormat="1" applyFont="1" applyAlignment="1" applyProtection="1">
      <alignment horizontal="right"/>
      <protection/>
    </xf>
    <xf numFmtId="4" fontId="29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justify" vertical="top" wrapText="1"/>
      <protection/>
    </xf>
    <xf numFmtId="0" fontId="37" fillId="0" borderId="0" xfId="0" applyFont="1" applyFill="1" applyBorder="1" applyAlignment="1" applyProtection="1">
      <alignment horizontal="right" vertical="top" wrapText="1"/>
      <protection/>
    </xf>
    <xf numFmtId="49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left" vertical="top" wrapText="1"/>
      <protection/>
    </xf>
    <xf numFmtId="4" fontId="33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4" fillId="0" borderId="11" xfId="0" applyFont="1" applyBorder="1" applyAlignment="1" applyProtection="1">
      <alignment horizontal="justify" vertical="center"/>
      <protection/>
    </xf>
    <xf numFmtId="0" fontId="0" fillId="0" borderId="11" xfId="0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right"/>
      <protection/>
    </xf>
    <xf numFmtId="4" fontId="47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justify" vertical="top"/>
      <protection/>
    </xf>
    <xf numFmtId="4" fontId="3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/>
      <protection/>
    </xf>
    <xf numFmtId="4" fontId="47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top"/>
      <protection/>
    </xf>
    <xf numFmtId="4" fontId="35" fillId="0" borderId="0" xfId="0" applyNumberFormat="1" applyFont="1" applyBorder="1" applyAlignment="1" applyProtection="1">
      <alignment horizontal="right" vertical="center"/>
      <protection/>
    </xf>
    <xf numFmtId="4" fontId="29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45" fillId="0" borderId="0" xfId="0" applyFont="1" applyAlignment="1" applyProtection="1">
      <alignment horizontal="justify" vertical="top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2" fillId="0" borderId="0" xfId="0" applyFont="1" applyAlignment="1" applyProtection="1">
      <alignment horizontal="right" wrapText="1"/>
      <protection/>
    </xf>
    <xf numFmtId="4" fontId="35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justify" vertical="top"/>
      <protection/>
    </xf>
    <xf numFmtId="4" fontId="35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top"/>
      <protection/>
    </xf>
    <xf numFmtId="0" fontId="0" fillId="0" borderId="0" xfId="0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justify" vertical="top"/>
      <protection/>
    </xf>
    <xf numFmtId="0" fontId="5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justify" vertical="top"/>
      <protection/>
    </xf>
    <xf numFmtId="0" fontId="42" fillId="0" borderId="0" xfId="0" applyFont="1" applyAlignment="1" applyProtection="1">
      <alignment horizontal="justify" vertical="top"/>
      <protection/>
    </xf>
    <xf numFmtId="0" fontId="4" fillId="0" borderId="0" xfId="0" applyFont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center"/>
      <protection/>
    </xf>
    <xf numFmtId="4" fontId="0" fillId="0" borderId="13" xfId="0" applyNumberFormat="1" applyFont="1" applyBorder="1" applyAlignment="1" applyProtection="1">
      <alignment horizontal="right"/>
      <protection/>
    </xf>
    <xf numFmtId="4" fontId="48" fillId="0" borderId="13" xfId="0" applyNumberFormat="1" applyFont="1" applyBorder="1" applyAlignment="1" applyProtection="1">
      <alignment horizontal="right"/>
      <protection/>
    </xf>
    <xf numFmtId="0" fontId="42" fillId="0" borderId="0" xfId="0" applyFont="1" applyAlignment="1" applyProtection="1">
      <alignment horizontal="justify" vertical="center"/>
      <protection/>
    </xf>
    <xf numFmtId="4" fontId="0" fillId="0" borderId="14" xfId="0" applyNumberFormat="1" applyFont="1" applyBorder="1" applyAlignment="1" applyProtection="1">
      <alignment horizontal="right"/>
      <protection/>
    </xf>
    <xf numFmtId="4" fontId="48" fillId="0" borderId="14" xfId="0" applyNumberFormat="1" applyFont="1" applyBorder="1" applyAlignment="1" applyProtection="1">
      <alignment horizontal="right"/>
      <protection/>
    </xf>
    <xf numFmtId="4" fontId="48" fillId="0" borderId="0" xfId="0" applyNumberFormat="1" applyFont="1" applyBorder="1" applyAlignment="1" applyProtection="1">
      <alignment horizontal="right"/>
      <protection/>
    </xf>
    <xf numFmtId="0" fontId="48" fillId="0" borderId="0" xfId="0" applyFont="1" applyAlignment="1" applyProtection="1">
      <alignment horizontal="left" vertical="top"/>
      <protection/>
    </xf>
    <xf numFmtId="0" fontId="5" fillId="0" borderId="11" xfId="0" applyFont="1" applyBorder="1" applyAlignment="1" applyProtection="1">
      <alignment horizontal="justify" vertical="top"/>
      <protection/>
    </xf>
    <xf numFmtId="0" fontId="5" fillId="0" borderId="11" xfId="0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right"/>
      <protection/>
    </xf>
    <xf numFmtId="4" fontId="5" fillId="0" borderId="11" xfId="0" applyNumberFormat="1" applyFont="1" applyBorder="1" applyAlignment="1" applyProtection="1">
      <alignment/>
      <protection/>
    </xf>
    <xf numFmtId="0" fontId="44" fillId="0" borderId="13" xfId="0" applyFont="1" applyBorder="1" applyAlignment="1" applyProtection="1">
      <alignment horizontal="justify" vertical="top"/>
      <protection/>
    </xf>
    <xf numFmtId="0" fontId="0" fillId="0" borderId="13" xfId="0" applyFont="1" applyBorder="1" applyAlignment="1" applyProtection="1">
      <alignment horizontal="center"/>
      <protection/>
    </xf>
    <xf numFmtId="4" fontId="0" fillId="0" borderId="13" xfId="0" applyNumberFormat="1" applyFont="1" applyBorder="1" applyAlignment="1" applyProtection="1">
      <alignment horizontal="right"/>
      <protection/>
    </xf>
    <xf numFmtId="4" fontId="46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 applyProtection="1">
      <alignment horizontal="center"/>
      <protection/>
    </xf>
    <xf numFmtId="4" fontId="31" fillId="0" borderId="0" xfId="0" applyNumberFormat="1" applyFont="1" applyAlignment="1" applyProtection="1">
      <alignment horizontal="center"/>
      <protection/>
    </xf>
    <xf numFmtId="4" fontId="31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 vertical="top"/>
      <protection/>
    </xf>
    <xf numFmtId="0" fontId="27" fillId="0" borderId="0" xfId="0" applyFont="1" applyAlignment="1" applyProtection="1">
      <alignment horizontal="center" vertical="top"/>
      <protection/>
    </xf>
    <xf numFmtId="0" fontId="2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</cellXfs>
  <cellStyles count="68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Isticanje1" xfId="39"/>
    <cellStyle name="60% - Isticanje2" xfId="40"/>
    <cellStyle name="60% - Isticanje3" xfId="41"/>
    <cellStyle name="60% - Isticanje4" xfId="42"/>
    <cellStyle name="60% - Isticanje5" xfId="43"/>
    <cellStyle name="60% - Isticanje6" xfId="44"/>
    <cellStyle name="Bilješka" xfId="45"/>
    <cellStyle name="Dobro" xfId="46"/>
    <cellStyle name="Hyperlink" xfId="47"/>
    <cellStyle name="Isticanje1" xfId="48"/>
    <cellStyle name="Isticanje2" xfId="49"/>
    <cellStyle name="Isticanje3" xfId="50"/>
    <cellStyle name="Isticanje4" xfId="51"/>
    <cellStyle name="Isticanje5" xfId="52"/>
    <cellStyle name="Isticanje6" xfId="53"/>
    <cellStyle name="Izlaz" xfId="54"/>
    <cellStyle name="Izračun" xfId="55"/>
    <cellStyle name="Loše" xfId="56"/>
    <cellStyle name="Naslov" xfId="57"/>
    <cellStyle name="Naslov 1" xfId="58"/>
    <cellStyle name="Naslov 2" xfId="59"/>
    <cellStyle name="Naslov 3" xfId="60"/>
    <cellStyle name="Naslov 4" xfId="61"/>
    <cellStyle name="Neutralno" xfId="62"/>
    <cellStyle name="Normal 2" xfId="63"/>
    <cellStyle name="Normal 3" xfId="64"/>
    <cellStyle name="Normal_SEC 8 BQ Šibenik No 7 2" xfId="65"/>
    <cellStyle name="Note 2" xfId="66"/>
    <cellStyle name="Note 2 2" xfId="67"/>
    <cellStyle name="Note 3" xfId="68"/>
    <cellStyle name="Note 3 2" xfId="69"/>
    <cellStyle name="Percent" xfId="70"/>
    <cellStyle name="Povezana ćelija" xfId="71"/>
    <cellStyle name="Followed Hyperlink" xfId="72"/>
    <cellStyle name="Provjera ćelije" xfId="73"/>
    <cellStyle name="Tekst objašnjenja" xfId="74"/>
    <cellStyle name="Tekst upozorenja" xfId="75"/>
    <cellStyle name="Ukupni zbroj" xfId="76"/>
    <cellStyle name="Unos" xfId="77"/>
    <cellStyle name="Currency" xfId="78"/>
    <cellStyle name="Currency [0]" xfId="79"/>
    <cellStyle name="Comma" xfId="80"/>
    <cellStyle name="Comma [0]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2</xdr:col>
      <xdr:colOff>447675</xdr:colOff>
      <xdr:row>4</xdr:row>
      <xdr:rowOff>76200</xdr:rowOff>
    </xdr:to>
    <xdr:pic>
      <xdr:nvPicPr>
        <xdr:cNvPr id="1" name="Picture 210" descr="Logo NOV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1504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view="pageBreakPreview" zoomScaleSheetLayoutView="100" workbookViewId="0" topLeftCell="A1">
      <pane xSplit="8" ySplit="10" topLeftCell="I116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F21" sqref="F21:F98"/>
    </sheetView>
  </sheetViews>
  <sheetFormatPr defaultColWidth="9.140625" defaultRowHeight="12.75"/>
  <cols>
    <col min="1" max="2" width="9.28125" style="22" customWidth="1"/>
    <col min="3" max="3" width="45.28125" style="23" customWidth="1"/>
    <col min="4" max="4" width="6.7109375" style="24" customWidth="1"/>
    <col min="5" max="5" width="8.7109375" style="25" customWidth="1"/>
    <col min="6" max="6" width="10.00390625" style="25" customWidth="1"/>
    <col min="7" max="7" width="15.421875" style="25" customWidth="1"/>
    <col min="8" max="8" width="10.57421875" style="26" customWidth="1"/>
    <col min="9" max="9" width="15.57421875" style="27" bestFit="1" customWidth="1"/>
    <col min="10" max="10" width="8.00390625" style="33" customWidth="1"/>
    <col min="11" max="11" width="8.28125" style="33" customWidth="1"/>
    <col min="12" max="12" width="8.7109375" style="33" customWidth="1"/>
    <col min="13" max="13" width="11.421875" style="33" customWidth="1"/>
    <col min="14" max="15" width="8.7109375" style="29" customWidth="1"/>
    <col min="16" max="16384" width="9.140625" style="29" customWidth="1"/>
  </cols>
  <sheetData>
    <row r="1" spans="10:13" ht="12.75">
      <c r="J1" s="28"/>
      <c r="K1" s="28"/>
      <c r="L1" s="28"/>
      <c r="M1" s="28"/>
    </row>
    <row r="2" spans="1:9" ht="12.75">
      <c r="A2" s="30"/>
      <c r="B2" s="124" t="s">
        <v>95</v>
      </c>
      <c r="C2" s="125"/>
      <c r="D2" s="125"/>
      <c r="E2" s="126" t="s">
        <v>98</v>
      </c>
      <c r="F2" s="125"/>
      <c r="G2" s="32"/>
      <c r="H2" s="29"/>
      <c r="I2" s="28"/>
    </row>
    <row r="3" spans="1:9" ht="12.75">
      <c r="A3" s="30"/>
      <c r="B3" s="124" t="s">
        <v>96</v>
      </c>
      <c r="C3" s="125"/>
      <c r="D3" s="125"/>
      <c r="E3" s="127" t="s">
        <v>93</v>
      </c>
      <c r="F3" s="128"/>
      <c r="G3" s="32"/>
      <c r="H3" s="29"/>
      <c r="I3" s="28"/>
    </row>
    <row r="4" spans="1:9" ht="12.75">
      <c r="A4" s="30"/>
      <c r="B4" s="124" t="s">
        <v>97</v>
      </c>
      <c r="C4" s="125"/>
      <c r="D4" s="125"/>
      <c r="E4" s="34"/>
      <c r="F4" s="35"/>
      <c r="G4" s="32"/>
      <c r="H4" s="29"/>
      <c r="I4" s="28"/>
    </row>
    <row r="5" spans="3:9" ht="12.75">
      <c r="C5" s="32"/>
      <c r="F5" s="36"/>
      <c r="I5" s="37"/>
    </row>
    <row r="6" spans="3:9" ht="12.75">
      <c r="C6" s="32"/>
      <c r="D6" s="36"/>
      <c r="E6" s="31"/>
      <c r="F6" s="31"/>
      <c r="G6" s="38"/>
      <c r="H6" s="39"/>
      <c r="I6" s="37"/>
    </row>
    <row r="7" spans="1:9" ht="18">
      <c r="A7" s="129" t="s">
        <v>99</v>
      </c>
      <c r="B7" s="130"/>
      <c r="C7" s="130"/>
      <c r="D7" s="130"/>
      <c r="E7" s="130"/>
      <c r="F7" s="130"/>
      <c r="G7" s="130"/>
      <c r="H7" s="29"/>
      <c r="I7" s="28"/>
    </row>
    <row r="8" spans="1:9" ht="17.25">
      <c r="A8" s="121" t="s">
        <v>115</v>
      </c>
      <c r="B8" s="122"/>
      <c r="C8" s="122"/>
      <c r="D8" s="122"/>
      <c r="E8" s="122"/>
      <c r="F8" s="123"/>
      <c r="G8" s="123"/>
      <c r="I8" s="37"/>
    </row>
    <row r="9" spans="1:9" ht="17.25">
      <c r="A9" s="42"/>
      <c r="B9" s="42"/>
      <c r="C9" s="40"/>
      <c r="D9" s="40"/>
      <c r="E9" s="40"/>
      <c r="F9" s="41"/>
      <c r="G9" s="41"/>
      <c r="I9" s="37"/>
    </row>
    <row r="10" spans="1:7" ht="12.75">
      <c r="A10" s="43" t="s">
        <v>36</v>
      </c>
      <c r="B10" s="44" t="s">
        <v>40</v>
      </c>
      <c r="C10" s="44" t="s">
        <v>35</v>
      </c>
      <c r="D10" s="45" t="s">
        <v>14</v>
      </c>
      <c r="E10" s="45" t="s">
        <v>15</v>
      </c>
      <c r="F10" s="46" t="s">
        <v>26</v>
      </c>
      <c r="G10" s="47" t="s">
        <v>27</v>
      </c>
    </row>
    <row r="11" spans="1:7" ht="12.75">
      <c r="A11" s="48"/>
      <c r="B11" s="48"/>
      <c r="C11" s="49" t="s">
        <v>28</v>
      </c>
      <c r="E11" s="38"/>
      <c r="F11" s="50"/>
      <c r="G11" s="37"/>
    </row>
    <row r="12" spans="1:7" ht="83.25" customHeight="1">
      <c r="A12" s="48"/>
      <c r="C12" s="51" t="s">
        <v>29</v>
      </c>
      <c r="E12" s="38"/>
      <c r="F12" s="50"/>
      <c r="G12" s="37"/>
    </row>
    <row r="13" spans="1:7" ht="51.75" customHeight="1">
      <c r="A13" s="48"/>
      <c r="C13" s="51" t="s">
        <v>30</v>
      </c>
      <c r="E13" s="38"/>
      <c r="F13" s="50"/>
      <c r="G13" s="37"/>
    </row>
    <row r="14" spans="1:7" ht="74.25" customHeight="1">
      <c r="A14" s="48"/>
      <c r="C14" s="51" t="s">
        <v>31</v>
      </c>
      <c r="E14" s="38"/>
      <c r="F14" s="50"/>
      <c r="G14" s="37"/>
    </row>
    <row r="15" spans="1:7" ht="87.75" customHeight="1">
      <c r="A15" s="48"/>
      <c r="C15" s="51" t="s">
        <v>32</v>
      </c>
      <c r="E15" s="38"/>
      <c r="F15" s="50"/>
      <c r="G15" s="37"/>
    </row>
    <row r="16" spans="1:7" ht="45">
      <c r="A16" s="48"/>
      <c r="C16" s="51" t="s">
        <v>33</v>
      </c>
      <c r="E16" s="38"/>
      <c r="F16" s="50"/>
      <c r="G16" s="37"/>
    </row>
    <row r="17" spans="1:7" ht="67.5">
      <c r="A17" s="48"/>
      <c r="C17" s="51" t="s">
        <v>34</v>
      </c>
      <c r="E17" s="38"/>
      <c r="F17" s="50"/>
      <c r="G17" s="37"/>
    </row>
    <row r="18" spans="1:7" ht="12.75">
      <c r="A18" s="52"/>
      <c r="C18" s="53"/>
      <c r="D18" s="50"/>
      <c r="E18" s="54"/>
      <c r="F18" s="29"/>
      <c r="G18" s="55"/>
    </row>
    <row r="19" spans="1:7" ht="12.75">
      <c r="A19" s="56" t="s">
        <v>19</v>
      </c>
      <c r="C19" s="57" t="s">
        <v>0</v>
      </c>
      <c r="D19" s="50"/>
      <c r="E19" s="54"/>
      <c r="F19" s="29"/>
      <c r="G19" s="55"/>
    </row>
    <row r="20" spans="1:7" ht="12.75">
      <c r="A20" s="56"/>
      <c r="C20" s="57"/>
      <c r="D20" s="50"/>
      <c r="E20" s="54"/>
      <c r="F20" s="29"/>
      <c r="G20" s="55"/>
    </row>
    <row r="21" spans="1:7" ht="102">
      <c r="A21" s="52" t="s">
        <v>62</v>
      </c>
      <c r="C21" s="58" t="s">
        <v>92</v>
      </c>
      <c r="D21" s="50"/>
      <c r="E21" s="54"/>
      <c r="F21" s="16"/>
      <c r="G21" s="55"/>
    </row>
    <row r="22" spans="1:7" ht="12.75">
      <c r="A22" s="56"/>
      <c r="C22" s="59"/>
      <c r="D22" s="50" t="s">
        <v>1</v>
      </c>
      <c r="E22" s="54">
        <v>1700</v>
      </c>
      <c r="F22" s="17"/>
      <c r="G22" s="34">
        <f>E22*F22</f>
        <v>0</v>
      </c>
    </row>
    <row r="23" spans="1:7" ht="12.75">
      <c r="A23" s="52"/>
      <c r="C23" s="53"/>
      <c r="D23" s="50"/>
      <c r="E23" s="54"/>
      <c r="F23" s="16"/>
      <c r="G23" s="55"/>
    </row>
    <row r="24" spans="1:7" ht="76.5">
      <c r="A24" s="52" t="s">
        <v>37</v>
      </c>
      <c r="C24" s="58" t="s">
        <v>63</v>
      </c>
      <c r="D24" s="60"/>
      <c r="E24" s="54"/>
      <c r="F24" s="18"/>
      <c r="G24" s="55"/>
    </row>
    <row r="25" spans="1:7" ht="12.75">
      <c r="A25" s="52"/>
      <c r="C25" s="58"/>
      <c r="D25" s="60" t="s">
        <v>3</v>
      </c>
      <c r="E25" s="54">
        <v>1</v>
      </c>
      <c r="F25" s="18"/>
      <c r="G25" s="34">
        <f>E25*F25</f>
        <v>0</v>
      </c>
    </row>
    <row r="26" spans="1:7" ht="12.75">
      <c r="A26" s="52"/>
      <c r="C26" s="59"/>
      <c r="D26" s="29"/>
      <c r="E26" s="29"/>
      <c r="F26" s="16"/>
      <c r="G26" s="29"/>
    </row>
    <row r="27" spans="1:7" ht="42.75" customHeight="1">
      <c r="A27" s="52" t="s">
        <v>16</v>
      </c>
      <c r="C27" s="58" t="s">
        <v>64</v>
      </c>
      <c r="D27" s="50"/>
      <c r="E27" s="54"/>
      <c r="F27" s="16"/>
      <c r="G27" s="55"/>
    </row>
    <row r="28" spans="1:7" ht="12.75">
      <c r="A28" s="52"/>
      <c r="C28" s="59"/>
      <c r="D28" s="50" t="s">
        <v>1</v>
      </c>
      <c r="E28" s="54">
        <v>10</v>
      </c>
      <c r="F28" s="18"/>
      <c r="G28" s="34">
        <f>E28*F28</f>
        <v>0</v>
      </c>
    </row>
    <row r="29" spans="1:8" ht="12.75">
      <c r="A29" s="52"/>
      <c r="C29" s="58"/>
      <c r="D29" s="60"/>
      <c r="E29" s="54"/>
      <c r="F29" s="18"/>
      <c r="G29" s="55"/>
      <c r="H29" s="25"/>
    </row>
    <row r="30" spans="1:7" ht="120" customHeight="1">
      <c r="A30" s="52" t="s">
        <v>17</v>
      </c>
      <c r="C30" s="58" t="s">
        <v>13</v>
      </c>
      <c r="D30" s="60"/>
      <c r="E30" s="61"/>
      <c r="F30" s="18"/>
      <c r="G30" s="55"/>
    </row>
    <row r="31" spans="1:7" ht="14.25">
      <c r="A31" s="52"/>
      <c r="C31" s="59"/>
      <c r="D31" s="60" t="s">
        <v>11</v>
      </c>
      <c r="E31" s="54">
        <v>3</v>
      </c>
      <c r="F31" s="18"/>
      <c r="G31" s="34">
        <f>E31*F31</f>
        <v>0</v>
      </c>
    </row>
    <row r="32" spans="1:7" ht="12.75">
      <c r="A32" s="52"/>
      <c r="C32" s="62"/>
      <c r="D32" s="60"/>
      <c r="E32" s="54"/>
      <c r="F32" s="18"/>
      <c r="G32" s="55"/>
    </row>
    <row r="33" spans="1:8" ht="89.25">
      <c r="A33" s="52" t="s">
        <v>75</v>
      </c>
      <c r="C33" s="58" t="s">
        <v>77</v>
      </c>
      <c r="D33" s="50"/>
      <c r="E33" s="54"/>
      <c r="F33" s="18"/>
      <c r="G33" s="55"/>
      <c r="H33" s="63"/>
    </row>
    <row r="34" spans="1:9" ht="12.75">
      <c r="A34" s="52"/>
      <c r="C34" s="64" t="s">
        <v>65</v>
      </c>
      <c r="D34" s="50" t="s">
        <v>1</v>
      </c>
      <c r="E34" s="54"/>
      <c r="F34" s="18"/>
      <c r="G34" s="55"/>
      <c r="H34" s="63"/>
      <c r="I34" s="33"/>
    </row>
    <row r="35" spans="1:9" ht="12.75">
      <c r="A35" s="52"/>
      <c r="C35" s="64" t="s">
        <v>66</v>
      </c>
      <c r="D35" s="50" t="s">
        <v>1</v>
      </c>
      <c r="E35" s="54"/>
      <c r="F35" s="18"/>
      <c r="G35" s="55"/>
      <c r="H35" s="63"/>
      <c r="I35" s="33"/>
    </row>
    <row r="36" spans="1:9" ht="12.75">
      <c r="A36" s="52"/>
      <c r="C36" s="64" t="s">
        <v>67</v>
      </c>
      <c r="D36" s="50" t="s">
        <v>1</v>
      </c>
      <c r="E36" s="54"/>
      <c r="F36" s="18"/>
      <c r="G36" s="55"/>
      <c r="H36" s="55"/>
      <c r="I36" s="33"/>
    </row>
    <row r="37" spans="1:9" ht="12.75">
      <c r="A37" s="52"/>
      <c r="C37" s="64" t="s">
        <v>68</v>
      </c>
      <c r="D37" s="50" t="s">
        <v>1</v>
      </c>
      <c r="E37" s="54"/>
      <c r="F37" s="18"/>
      <c r="G37" s="55"/>
      <c r="H37" s="63"/>
      <c r="I37" s="33"/>
    </row>
    <row r="38" spans="1:9" ht="12.75">
      <c r="A38" s="52"/>
      <c r="C38" s="64"/>
      <c r="D38" s="60"/>
      <c r="E38" s="54"/>
      <c r="F38" s="18"/>
      <c r="G38" s="55"/>
      <c r="H38" s="63"/>
      <c r="I38" s="33"/>
    </row>
    <row r="39" spans="1:9" ht="38.25">
      <c r="A39" s="52"/>
      <c r="C39" s="65" t="s">
        <v>74</v>
      </c>
      <c r="D39" s="60"/>
      <c r="E39" s="54"/>
      <c r="F39" s="18"/>
      <c r="G39" s="55"/>
      <c r="I39" s="33"/>
    </row>
    <row r="40" spans="1:7" ht="12.75">
      <c r="A40" s="52"/>
      <c r="C40" s="65"/>
      <c r="D40" s="60"/>
      <c r="E40" s="54"/>
      <c r="F40" s="18"/>
      <c r="G40" s="55"/>
    </row>
    <row r="41" spans="1:7" ht="12.75">
      <c r="A41" s="66"/>
      <c r="C41" s="67" t="s">
        <v>5</v>
      </c>
      <c r="D41" s="68"/>
      <c r="E41" s="69"/>
      <c r="F41" s="19"/>
      <c r="G41" s="70">
        <f>SUM(G22:G39)</f>
        <v>0</v>
      </c>
    </row>
    <row r="42" spans="1:7" ht="12.75">
      <c r="A42" s="71"/>
      <c r="C42" s="72"/>
      <c r="D42" s="60"/>
      <c r="E42" s="54"/>
      <c r="F42" s="18"/>
      <c r="G42" s="55"/>
    </row>
    <row r="43" spans="1:7" ht="12.75">
      <c r="A43" s="73" t="s">
        <v>69</v>
      </c>
      <c r="C43" s="74" t="s">
        <v>2</v>
      </c>
      <c r="D43" s="50"/>
      <c r="E43" s="54"/>
      <c r="F43" s="18"/>
      <c r="G43" s="55"/>
    </row>
    <row r="44" spans="1:7" ht="12.75">
      <c r="A44" s="73"/>
      <c r="D44" s="50"/>
      <c r="E44" s="54"/>
      <c r="F44" s="18"/>
      <c r="G44" s="55"/>
    </row>
    <row r="45" spans="1:7" ht="127.5">
      <c r="A45" s="52" t="s">
        <v>20</v>
      </c>
      <c r="C45" s="58" t="s">
        <v>79</v>
      </c>
      <c r="D45" s="60"/>
      <c r="E45" s="54"/>
      <c r="F45" s="18"/>
      <c r="G45" s="55"/>
    </row>
    <row r="46" spans="1:7" ht="14.25">
      <c r="A46" s="52"/>
      <c r="C46" s="59"/>
      <c r="D46" s="60" t="s">
        <v>11</v>
      </c>
      <c r="E46" s="54">
        <v>3200</v>
      </c>
      <c r="F46" s="18"/>
      <c r="G46" s="34">
        <f>E46*F46</f>
        <v>0</v>
      </c>
    </row>
    <row r="47" spans="1:7" ht="12.75">
      <c r="A47" s="52"/>
      <c r="C47" s="59"/>
      <c r="D47" s="60"/>
      <c r="E47" s="54"/>
      <c r="F47" s="18"/>
      <c r="G47" s="34"/>
    </row>
    <row r="48" spans="1:7" ht="76.5">
      <c r="A48" s="52" t="s">
        <v>21</v>
      </c>
      <c r="C48" s="58" t="s">
        <v>102</v>
      </c>
      <c r="D48" s="60"/>
      <c r="E48" s="54"/>
      <c r="F48" s="18"/>
      <c r="G48" s="34"/>
    </row>
    <row r="49" spans="1:7" ht="12.75">
      <c r="A49" s="52"/>
      <c r="C49" s="59"/>
      <c r="D49" s="60" t="s">
        <v>100</v>
      </c>
      <c r="E49" s="54">
        <v>170</v>
      </c>
      <c r="F49" s="18"/>
      <c r="G49" s="34">
        <f>E49*F49</f>
        <v>0</v>
      </c>
    </row>
    <row r="50" spans="1:7" ht="12.75">
      <c r="A50" s="52"/>
      <c r="C50" s="53"/>
      <c r="D50" s="60"/>
      <c r="E50" s="54"/>
      <c r="F50" s="18"/>
      <c r="G50" s="55"/>
    </row>
    <row r="51" spans="1:7" ht="87" customHeight="1">
      <c r="A51" s="52" t="s">
        <v>89</v>
      </c>
      <c r="C51" s="58" t="s">
        <v>80</v>
      </c>
      <c r="D51" s="60"/>
      <c r="E51" s="61"/>
      <c r="F51" s="18"/>
      <c r="G51" s="55"/>
    </row>
    <row r="52" spans="1:7" ht="14.25">
      <c r="A52" s="52"/>
      <c r="C52" s="59"/>
      <c r="D52" s="60" t="s">
        <v>12</v>
      </c>
      <c r="E52" s="54">
        <v>6800</v>
      </c>
      <c r="F52" s="18"/>
      <c r="G52" s="34">
        <f>E52*F52</f>
        <v>0</v>
      </c>
    </row>
    <row r="53" spans="1:7" ht="12.75">
      <c r="A53" s="52"/>
      <c r="C53" s="53"/>
      <c r="D53" s="60"/>
      <c r="E53" s="54" t="s">
        <v>94</v>
      </c>
      <c r="F53" s="18"/>
      <c r="G53" s="55"/>
    </row>
    <row r="54" spans="1:7" ht="68.25" customHeight="1">
      <c r="A54" s="52" t="s">
        <v>24</v>
      </c>
      <c r="C54" s="58" t="s">
        <v>70</v>
      </c>
      <c r="D54" s="60"/>
      <c r="E54" s="61"/>
      <c r="F54" s="18"/>
      <c r="G54" s="55"/>
    </row>
    <row r="55" spans="1:7" ht="14.25">
      <c r="A55" s="52"/>
      <c r="C55" s="59"/>
      <c r="D55" s="60" t="s">
        <v>11</v>
      </c>
      <c r="E55" s="54">
        <v>50</v>
      </c>
      <c r="F55" s="18"/>
      <c r="G55" s="34">
        <f>E55*F55</f>
        <v>0</v>
      </c>
    </row>
    <row r="56" spans="1:7" ht="12.75">
      <c r="A56" s="52"/>
      <c r="C56" s="53"/>
      <c r="D56" s="60"/>
      <c r="E56" s="54"/>
      <c r="F56" s="18"/>
      <c r="G56" s="55"/>
    </row>
    <row r="57" spans="1:7" ht="76.5">
      <c r="A57" s="52" t="s">
        <v>23</v>
      </c>
      <c r="C57" s="58" t="s">
        <v>86</v>
      </c>
      <c r="D57" s="60"/>
      <c r="E57" s="54"/>
      <c r="F57" s="18"/>
      <c r="G57" s="55"/>
    </row>
    <row r="58" spans="1:7" ht="14.25">
      <c r="A58" s="52"/>
      <c r="C58" s="59"/>
      <c r="D58" s="60" t="s">
        <v>12</v>
      </c>
      <c r="E58" s="54">
        <f>E22*2.5</f>
        <v>4250</v>
      </c>
      <c r="F58" s="18"/>
      <c r="G58" s="34">
        <f>E58*F58</f>
        <v>0</v>
      </c>
    </row>
    <row r="59" spans="1:7" ht="12.75">
      <c r="A59" s="52"/>
      <c r="C59" s="58"/>
      <c r="D59" s="60"/>
      <c r="E59" s="54"/>
      <c r="F59" s="18"/>
      <c r="G59" s="55"/>
    </row>
    <row r="60" spans="1:7" ht="102">
      <c r="A60" s="52" t="s">
        <v>76</v>
      </c>
      <c r="C60" s="58" t="s">
        <v>85</v>
      </c>
      <c r="D60" s="60"/>
      <c r="E60" s="54"/>
      <c r="F60" s="18"/>
      <c r="G60" s="55"/>
    </row>
    <row r="61" spans="1:8" ht="14.25">
      <c r="A61" s="52"/>
      <c r="C61" s="59"/>
      <c r="D61" s="60" t="s">
        <v>12</v>
      </c>
      <c r="E61" s="54">
        <f>E58</f>
        <v>4250</v>
      </c>
      <c r="F61" s="18"/>
      <c r="G61" s="34">
        <f>E61*F61</f>
        <v>0</v>
      </c>
      <c r="H61" s="75"/>
    </row>
    <row r="62" spans="1:8" ht="12.75">
      <c r="A62" s="52"/>
      <c r="C62" s="59"/>
      <c r="D62" s="60"/>
      <c r="E62" s="54"/>
      <c r="F62" s="18"/>
      <c r="G62" s="34"/>
      <c r="H62" s="75"/>
    </row>
    <row r="63" spans="1:9" ht="12.75">
      <c r="A63" s="52"/>
      <c r="C63" s="53"/>
      <c r="D63" s="60"/>
      <c r="E63" s="54"/>
      <c r="F63" s="18"/>
      <c r="G63" s="55"/>
      <c r="H63" s="75"/>
      <c r="I63" s="33"/>
    </row>
    <row r="64" spans="1:9" ht="89.25">
      <c r="A64" s="52" t="s">
        <v>101</v>
      </c>
      <c r="C64" s="62" t="s">
        <v>71</v>
      </c>
      <c r="D64" s="60"/>
      <c r="E64" s="54"/>
      <c r="F64" s="18"/>
      <c r="G64" s="55"/>
      <c r="H64" s="75"/>
      <c r="I64" s="33"/>
    </row>
    <row r="65" spans="1:9" ht="12.75">
      <c r="A65" s="52"/>
      <c r="C65" s="59"/>
      <c r="D65" s="60" t="s">
        <v>1</v>
      </c>
      <c r="E65" s="54">
        <f>E22*2</f>
        <v>3400</v>
      </c>
      <c r="F65" s="18"/>
      <c r="G65" s="34">
        <f>E65*F65</f>
        <v>0</v>
      </c>
      <c r="H65" s="75"/>
      <c r="I65" s="33"/>
    </row>
    <row r="66" spans="1:7" ht="12.75">
      <c r="A66" s="52"/>
      <c r="C66" s="53"/>
      <c r="D66" s="60"/>
      <c r="E66" s="54"/>
      <c r="F66" s="18"/>
      <c r="G66" s="55"/>
    </row>
    <row r="67" spans="1:7" ht="12.75">
      <c r="A67" s="66"/>
      <c r="C67" s="67" t="s">
        <v>4</v>
      </c>
      <c r="D67" s="68"/>
      <c r="E67" s="69"/>
      <c r="F67" s="19"/>
      <c r="G67" s="70">
        <f>SUM(G45:G65)</f>
        <v>0</v>
      </c>
    </row>
    <row r="68" spans="1:7" ht="12.75">
      <c r="A68" s="66"/>
      <c r="C68" s="76"/>
      <c r="D68" s="77"/>
      <c r="E68" s="34"/>
      <c r="F68" s="20"/>
      <c r="G68" s="78"/>
    </row>
    <row r="69" spans="1:7" ht="12.75">
      <c r="A69" s="79" t="s">
        <v>82</v>
      </c>
      <c r="B69" s="80"/>
      <c r="C69" s="81" t="s">
        <v>104</v>
      </c>
      <c r="D69" s="77"/>
      <c r="E69" s="34"/>
      <c r="F69" s="20"/>
      <c r="G69" s="78"/>
    </row>
    <row r="70" spans="1:7" ht="12.75">
      <c r="A70" s="66"/>
      <c r="C70" s="76"/>
      <c r="D70" s="77"/>
      <c r="E70" s="34"/>
      <c r="F70" s="20"/>
      <c r="G70" s="78"/>
    </row>
    <row r="71" spans="1:7" ht="216.75">
      <c r="A71" s="82" t="s">
        <v>83</v>
      </c>
      <c r="C71" s="58" t="s">
        <v>114</v>
      </c>
      <c r="D71" s="77"/>
      <c r="E71" s="34"/>
      <c r="F71" s="20"/>
      <c r="G71" s="78"/>
    </row>
    <row r="72" spans="1:7" ht="12.75">
      <c r="A72" s="66"/>
      <c r="C72" s="76"/>
      <c r="D72" s="77" t="s">
        <v>3</v>
      </c>
      <c r="E72" s="34">
        <v>3</v>
      </c>
      <c r="F72" s="20"/>
      <c r="G72" s="78">
        <f>E72*F72</f>
        <v>0</v>
      </c>
    </row>
    <row r="73" spans="1:7" ht="12.75">
      <c r="A73" s="66"/>
      <c r="C73" s="76"/>
      <c r="D73" s="77"/>
      <c r="E73" s="34"/>
      <c r="F73" s="20"/>
      <c r="G73" s="78"/>
    </row>
    <row r="74" spans="1:7" ht="12.75">
      <c r="A74" s="66"/>
      <c r="C74" s="67" t="s">
        <v>103</v>
      </c>
      <c r="D74" s="68"/>
      <c r="E74" s="69"/>
      <c r="F74" s="19"/>
      <c r="G74" s="70">
        <f>G72</f>
        <v>0</v>
      </c>
    </row>
    <row r="75" spans="1:13" s="80" customFormat="1" ht="12.75">
      <c r="A75" s="66"/>
      <c r="C75" s="76"/>
      <c r="D75" s="77"/>
      <c r="E75" s="34"/>
      <c r="F75" s="20"/>
      <c r="G75" s="83"/>
      <c r="H75" s="84"/>
      <c r="I75" s="27"/>
      <c r="J75" s="85"/>
      <c r="K75" s="85"/>
      <c r="L75" s="85"/>
      <c r="M75" s="85"/>
    </row>
    <row r="76" spans="1:13" s="80" customFormat="1" ht="12.75">
      <c r="A76" s="79" t="s">
        <v>72</v>
      </c>
      <c r="C76" s="81" t="s">
        <v>38</v>
      </c>
      <c r="D76" s="50"/>
      <c r="E76" s="54"/>
      <c r="F76" s="21"/>
      <c r="G76" s="55"/>
      <c r="H76" s="26"/>
      <c r="I76" s="27"/>
      <c r="J76" s="85"/>
      <c r="K76" s="85"/>
      <c r="L76" s="85"/>
      <c r="M76" s="85"/>
    </row>
    <row r="77" spans="1:7" ht="15.75">
      <c r="A77" s="56"/>
      <c r="C77" s="86"/>
      <c r="D77" s="50"/>
      <c r="E77" s="54"/>
      <c r="F77" s="18"/>
      <c r="G77" s="55"/>
    </row>
    <row r="78" spans="1:7" ht="120" customHeight="1">
      <c r="A78" s="82" t="s">
        <v>25</v>
      </c>
      <c r="C78" s="87" t="s">
        <v>84</v>
      </c>
      <c r="D78" s="60"/>
      <c r="E78" s="54"/>
      <c r="F78" s="18"/>
      <c r="G78" s="55"/>
    </row>
    <row r="79" spans="1:7" ht="14.25">
      <c r="A79" s="52"/>
      <c r="C79" s="59"/>
      <c r="D79" s="60" t="s">
        <v>11</v>
      </c>
      <c r="E79" s="54">
        <v>3050</v>
      </c>
      <c r="F79" s="18"/>
      <c r="G79" s="34">
        <f>E79*F79</f>
        <v>0</v>
      </c>
    </row>
    <row r="80" spans="1:7" ht="12.75">
      <c r="A80" s="52"/>
      <c r="C80" s="88"/>
      <c r="D80" s="60"/>
      <c r="E80" s="54"/>
      <c r="F80" s="18"/>
      <c r="G80" s="55"/>
    </row>
    <row r="81" spans="1:7" ht="63.75">
      <c r="A81" s="82" t="s">
        <v>105</v>
      </c>
      <c r="C81" s="58" t="s">
        <v>90</v>
      </c>
      <c r="D81" s="50"/>
      <c r="E81" s="54"/>
      <c r="F81" s="18"/>
      <c r="G81" s="55"/>
    </row>
    <row r="82" spans="1:7" ht="12.75">
      <c r="A82" s="82"/>
      <c r="C82" s="87" t="s">
        <v>91</v>
      </c>
      <c r="D82" s="60"/>
      <c r="E82" s="54"/>
      <c r="F82" s="18"/>
      <c r="G82" s="55"/>
    </row>
    <row r="83" spans="1:7" ht="14.25">
      <c r="A83" s="82"/>
      <c r="C83" s="59"/>
      <c r="D83" s="60" t="s">
        <v>12</v>
      </c>
      <c r="E83" s="61">
        <v>6050</v>
      </c>
      <c r="F83" s="18"/>
      <c r="G83" s="34">
        <f>E83*F83</f>
        <v>0</v>
      </c>
    </row>
    <row r="84" spans="1:7" ht="12.75">
      <c r="A84" s="82"/>
      <c r="C84" s="59"/>
      <c r="D84" s="60"/>
      <c r="E84" s="54"/>
      <c r="F84" s="18"/>
      <c r="G84" s="34"/>
    </row>
    <row r="85" spans="1:8" ht="12.75">
      <c r="A85" s="66"/>
      <c r="C85" s="67" t="s">
        <v>39</v>
      </c>
      <c r="D85" s="68"/>
      <c r="E85" s="69"/>
      <c r="F85" s="19"/>
      <c r="G85" s="70">
        <f>SUM(G79:G83)</f>
        <v>0</v>
      </c>
      <c r="H85" s="89"/>
    </row>
    <row r="86" spans="1:8" ht="12.75">
      <c r="A86" s="66"/>
      <c r="C86" s="90"/>
      <c r="D86" s="77"/>
      <c r="E86" s="34"/>
      <c r="F86" s="20"/>
      <c r="G86" s="55"/>
      <c r="H86" s="91"/>
    </row>
    <row r="87" spans="1:8" ht="12.75">
      <c r="A87" s="79" t="s">
        <v>106</v>
      </c>
      <c r="C87" s="92" t="s">
        <v>7</v>
      </c>
      <c r="D87" s="60"/>
      <c r="E87" s="34"/>
      <c r="F87" s="20"/>
      <c r="G87" s="55"/>
      <c r="H87" s="91"/>
    </row>
    <row r="88" spans="1:8" ht="12.75">
      <c r="A88" s="82"/>
      <c r="C88" s="93"/>
      <c r="D88" s="60"/>
      <c r="E88" s="34"/>
      <c r="F88" s="20"/>
      <c r="G88" s="55"/>
      <c r="H88" s="91"/>
    </row>
    <row r="89" spans="1:8" ht="12.75">
      <c r="A89" s="94" t="s">
        <v>107</v>
      </c>
      <c r="C89" s="72" t="s">
        <v>8</v>
      </c>
      <c r="D89" s="60"/>
      <c r="E89" s="34"/>
      <c r="F89" s="20"/>
      <c r="G89" s="55"/>
      <c r="H89" s="91"/>
    </row>
    <row r="90" spans="1:8" ht="12.75">
      <c r="A90" s="82"/>
      <c r="C90" s="93"/>
      <c r="D90" s="60"/>
      <c r="E90" s="34"/>
      <c r="F90" s="20"/>
      <c r="G90" s="55"/>
      <c r="H90" s="91"/>
    </row>
    <row r="91" spans="1:8" ht="63.75">
      <c r="A91" s="82"/>
      <c r="C91" s="87" t="s">
        <v>9</v>
      </c>
      <c r="D91" s="60"/>
      <c r="E91" s="54"/>
      <c r="F91" s="20"/>
      <c r="G91" s="55"/>
      <c r="H91" s="91"/>
    </row>
    <row r="92" spans="1:8" ht="12.75">
      <c r="A92" s="52"/>
      <c r="C92" s="53"/>
      <c r="D92" s="60"/>
      <c r="E92" s="54"/>
      <c r="F92" s="18"/>
      <c r="G92" s="55"/>
      <c r="H92" s="91"/>
    </row>
    <row r="93" spans="1:8" ht="25.5">
      <c r="A93" s="64" t="s">
        <v>108</v>
      </c>
      <c r="C93" s="87" t="s">
        <v>78</v>
      </c>
      <c r="D93" s="60"/>
      <c r="E93" s="54"/>
      <c r="F93" s="20"/>
      <c r="G93" s="55"/>
      <c r="H93" s="91"/>
    </row>
    <row r="94" spans="1:8" ht="12.75">
      <c r="A94" s="64"/>
      <c r="C94" s="59"/>
      <c r="D94" s="60" t="s">
        <v>1</v>
      </c>
      <c r="E94" s="54">
        <v>3</v>
      </c>
      <c r="F94" s="20"/>
      <c r="G94" s="34">
        <f>E94*F94</f>
        <v>0</v>
      </c>
      <c r="H94" s="91"/>
    </row>
    <row r="95" spans="1:8" ht="12.75">
      <c r="A95" s="94" t="s">
        <v>110</v>
      </c>
      <c r="C95" s="72" t="s">
        <v>111</v>
      </c>
      <c r="D95" s="60"/>
      <c r="E95" s="54"/>
      <c r="F95" s="20"/>
      <c r="G95" s="34"/>
      <c r="H95" s="91"/>
    </row>
    <row r="96" spans="1:8" ht="12.75">
      <c r="A96" s="64"/>
      <c r="C96" s="59"/>
      <c r="D96" s="60"/>
      <c r="E96" s="54"/>
      <c r="F96" s="20"/>
      <c r="G96" s="34"/>
      <c r="H96" s="91"/>
    </row>
    <row r="97" spans="1:8" ht="25.5">
      <c r="A97" s="64" t="s">
        <v>113</v>
      </c>
      <c r="C97" s="87" t="s">
        <v>112</v>
      </c>
      <c r="D97" s="60"/>
      <c r="E97" s="54"/>
      <c r="F97" s="20"/>
      <c r="G97" s="34"/>
      <c r="H97" s="91"/>
    </row>
    <row r="98" spans="1:8" ht="12.75">
      <c r="A98" s="64"/>
      <c r="C98" s="59"/>
      <c r="D98" s="60" t="s">
        <v>3</v>
      </c>
      <c r="E98" s="54">
        <v>6</v>
      </c>
      <c r="F98" s="20"/>
      <c r="G98" s="34">
        <f>E98*F98</f>
        <v>0</v>
      </c>
      <c r="H98" s="91"/>
    </row>
    <row r="99" spans="1:7" ht="12.75">
      <c r="A99" s="64"/>
      <c r="C99" s="59"/>
      <c r="D99" s="60"/>
      <c r="E99" s="54"/>
      <c r="F99" s="34"/>
      <c r="G99" s="34"/>
    </row>
    <row r="100" spans="1:7" ht="12.75">
      <c r="A100" s="66"/>
      <c r="C100" s="67" t="s">
        <v>10</v>
      </c>
      <c r="D100" s="68"/>
      <c r="E100" s="69"/>
      <c r="F100" s="69"/>
      <c r="G100" s="70">
        <f>G94+G98</f>
        <v>0</v>
      </c>
    </row>
    <row r="101" spans="1:7" ht="12.75">
      <c r="A101" s="52"/>
      <c r="D101" s="50"/>
      <c r="E101" s="54"/>
      <c r="F101" s="54"/>
      <c r="G101" s="26"/>
    </row>
    <row r="102" spans="1:7" ht="15.75">
      <c r="A102" s="71"/>
      <c r="C102" s="95" t="s">
        <v>73</v>
      </c>
      <c r="D102" s="96"/>
      <c r="E102" s="95"/>
      <c r="F102" s="95"/>
      <c r="G102" s="97"/>
    </row>
    <row r="103" spans="1:7" ht="12.75">
      <c r="A103" s="73"/>
      <c r="C103" s="98"/>
      <c r="D103" s="50"/>
      <c r="E103" s="34"/>
      <c r="F103" s="34"/>
      <c r="G103" s="55"/>
    </row>
    <row r="104" spans="1:7" ht="12.75">
      <c r="A104" s="79" t="s">
        <v>19</v>
      </c>
      <c r="C104" s="99" t="s">
        <v>0</v>
      </c>
      <c r="D104" s="100"/>
      <c r="E104" s="101"/>
      <c r="F104" s="34"/>
      <c r="G104" s="102">
        <f>G41</f>
        <v>0</v>
      </c>
    </row>
    <row r="105" spans="1:7" ht="12.75">
      <c r="A105" s="79"/>
      <c r="C105" s="103"/>
      <c r="D105" s="50"/>
      <c r="E105" s="34"/>
      <c r="F105" s="104"/>
      <c r="G105" s="105"/>
    </row>
    <row r="106" spans="1:7" ht="12.75">
      <c r="A106" s="79" t="s">
        <v>18</v>
      </c>
      <c r="C106" s="99" t="s">
        <v>2</v>
      </c>
      <c r="D106" s="100"/>
      <c r="E106" s="101"/>
      <c r="F106" s="101"/>
      <c r="G106" s="102">
        <f>G67</f>
        <v>0</v>
      </c>
    </row>
    <row r="107" spans="1:7" ht="12.75">
      <c r="A107" s="79"/>
      <c r="C107" s="99"/>
      <c r="D107" s="77"/>
      <c r="E107" s="34"/>
      <c r="F107" s="34"/>
      <c r="G107" s="106"/>
    </row>
    <row r="108" spans="1:7" ht="12.75">
      <c r="A108" s="79" t="s">
        <v>81</v>
      </c>
      <c r="C108" s="99" t="s">
        <v>104</v>
      </c>
      <c r="D108" s="100"/>
      <c r="E108" s="101"/>
      <c r="F108" s="101"/>
      <c r="G108" s="102">
        <f>G74</f>
        <v>0</v>
      </c>
    </row>
    <row r="109" spans="1:7" ht="12.75">
      <c r="A109" s="79"/>
      <c r="C109" s="99"/>
      <c r="D109" s="77"/>
      <c r="E109" s="34"/>
      <c r="F109" s="34"/>
      <c r="G109" s="106"/>
    </row>
    <row r="110" spans="1:7" ht="12.75">
      <c r="A110" s="79" t="s">
        <v>22</v>
      </c>
      <c r="C110" s="99" t="s">
        <v>38</v>
      </c>
      <c r="D110" s="100"/>
      <c r="E110" s="101"/>
      <c r="F110" s="101"/>
      <c r="G110" s="102">
        <f>G85</f>
        <v>0</v>
      </c>
    </row>
    <row r="111" spans="1:7" ht="12.75">
      <c r="A111" s="29"/>
      <c r="C111" s="29"/>
      <c r="D111" s="50"/>
      <c r="E111" s="29"/>
      <c r="F111" s="29"/>
      <c r="G111" s="107"/>
    </row>
    <row r="112" spans="1:7" ht="12.75">
      <c r="A112" s="79" t="s">
        <v>109</v>
      </c>
      <c r="C112" s="92" t="s">
        <v>7</v>
      </c>
      <c r="D112" s="100"/>
      <c r="E112" s="101"/>
      <c r="F112" s="101"/>
      <c r="G112" s="102">
        <f>G100</f>
        <v>0</v>
      </c>
    </row>
    <row r="113" spans="1:7" ht="12.75">
      <c r="A113" s="79"/>
      <c r="C113" s="92"/>
      <c r="D113" s="77"/>
      <c r="E113" s="34"/>
      <c r="F113" s="34"/>
      <c r="G113" s="55"/>
    </row>
    <row r="114" spans="1:7" ht="12.75">
      <c r="A114" s="73"/>
      <c r="C114" s="74"/>
      <c r="D114" s="50"/>
      <c r="E114" s="54"/>
      <c r="F114" s="54"/>
      <c r="G114" s="55"/>
    </row>
    <row r="115" spans="1:7" ht="15.75">
      <c r="A115" s="71"/>
      <c r="C115" s="108" t="s">
        <v>6</v>
      </c>
      <c r="D115" s="109"/>
      <c r="E115" s="108"/>
      <c r="F115" s="108"/>
      <c r="G115" s="110">
        <f>SUM(G104,G106,G110,G112)</f>
        <v>0</v>
      </c>
    </row>
    <row r="116" spans="3:7" ht="19.5" customHeight="1">
      <c r="C116" s="108" t="s">
        <v>87</v>
      </c>
      <c r="D116" s="111"/>
      <c r="E116" s="112"/>
      <c r="F116" s="112"/>
      <c r="G116" s="113">
        <f>(G115*25)/100</f>
        <v>0</v>
      </c>
    </row>
    <row r="117" spans="3:7" ht="18">
      <c r="C117" s="114" t="s">
        <v>88</v>
      </c>
      <c r="D117" s="115"/>
      <c r="E117" s="116"/>
      <c r="F117" s="116"/>
      <c r="G117" s="117">
        <f>G115+G116</f>
        <v>0</v>
      </c>
    </row>
    <row r="125" ht="20.25">
      <c r="I125" s="118"/>
    </row>
    <row r="215" ht="12.75">
      <c r="I215" s="119"/>
    </row>
    <row r="216" ht="12.75">
      <c r="I216" s="119"/>
    </row>
    <row r="217" ht="12.75">
      <c r="I217" s="120"/>
    </row>
    <row r="218" ht="12.75">
      <c r="I218" s="120"/>
    </row>
    <row r="219" ht="12.75">
      <c r="I219" s="120"/>
    </row>
    <row r="220" ht="12.75">
      <c r="I220" s="120"/>
    </row>
    <row r="221" ht="12.75">
      <c r="I221" s="120"/>
    </row>
    <row r="222" ht="12.75">
      <c r="I222" s="120"/>
    </row>
    <row r="223" ht="12.75">
      <c r="I223" s="120"/>
    </row>
    <row r="224" ht="12.75">
      <c r="I224" s="120"/>
    </row>
    <row r="225" ht="12.75">
      <c r="I225" s="120"/>
    </row>
    <row r="226" ht="12.75">
      <c r="I226" s="120"/>
    </row>
    <row r="227" ht="12.75">
      <c r="I227" s="120"/>
    </row>
    <row r="228" ht="12.75">
      <c r="I228" s="120"/>
    </row>
    <row r="229" ht="12.75">
      <c r="I229" s="120"/>
    </row>
    <row r="230" ht="12.75">
      <c r="I230" s="120"/>
    </row>
    <row r="231" ht="12.75">
      <c r="I231" s="120"/>
    </row>
    <row r="232" ht="12.75">
      <c r="I232" s="120"/>
    </row>
    <row r="233" ht="12.75">
      <c r="I233" s="120"/>
    </row>
  </sheetData>
  <sheetProtection password="B578" sheet="1" selectLockedCells="1"/>
  <mergeCells count="7">
    <mergeCell ref="A8:G8"/>
    <mergeCell ref="B2:D2"/>
    <mergeCell ref="E2:F2"/>
    <mergeCell ref="B3:D3"/>
    <mergeCell ref="E3:F3"/>
    <mergeCell ref="B4:D4"/>
    <mergeCell ref="A7:G7"/>
  </mergeCells>
  <printOptions/>
  <pageMargins left="0.5511811023622047" right="0.5905511811023623" top="0.35433070866141736" bottom="0" header="0.1968503937007874" footer="0"/>
  <pageSetup firstPageNumber="1" useFirstPageNumber="1" orientation="portrait" paperSize="9" scale="53" r:id="rId4"/>
  <headerFooter alignWithMargins="0">
    <oddFooter>&amp;LTROŠKOVNIK&amp;CSANACIJA ULICA&amp;R&amp;P / &amp;N</oddFooter>
  </headerFooter>
  <rowBreaks count="2" manualBreakCount="2">
    <brk id="41" max="6" man="1"/>
    <brk id="67" max="6" man="1"/>
  </rowBreaks>
  <drawing r:id="rId3"/>
  <legacyDrawing r:id="rId2"/>
  <oleObjects>
    <oleObject progId="AutoCAD.Drawing.16" shapeId="1855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3" max="3" width="30.421875" style="0" customWidth="1"/>
  </cols>
  <sheetData>
    <row r="1" spans="1:7" ht="15.75" thickTop="1">
      <c r="A1" s="10" t="s">
        <v>41</v>
      </c>
      <c r="C1" s="1"/>
      <c r="D1" s="2"/>
      <c r="E1" s="3"/>
      <c r="F1" s="4"/>
      <c r="G1" s="5"/>
    </row>
    <row r="2" ht="15.75">
      <c r="A2" s="11"/>
    </row>
    <row r="3" ht="12.75">
      <c r="A3" s="12" t="s">
        <v>42</v>
      </c>
    </row>
    <row r="4" ht="12.75">
      <c r="A4" s="12"/>
    </row>
    <row r="5" ht="12.75">
      <c r="A5" s="13" t="s">
        <v>43</v>
      </c>
    </row>
    <row r="6" ht="12.75">
      <c r="A6" s="9" t="s">
        <v>44</v>
      </c>
    </row>
    <row r="7" ht="12.75">
      <c r="A7" s="14"/>
    </row>
    <row r="8" ht="12.75">
      <c r="A8" s="13" t="s">
        <v>45</v>
      </c>
    </row>
    <row r="9" ht="12.75">
      <c r="A9" s="15" t="s">
        <v>46</v>
      </c>
    </row>
    <row r="10" ht="12.75">
      <c r="B10" s="15" t="s">
        <v>47</v>
      </c>
    </row>
    <row r="11" ht="12.75">
      <c r="A11" s="15" t="s">
        <v>48</v>
      </c>
    </row>
    <row r="12" ht="12.75">
      <c r="A12" s="15"/>
    </row>
    <row r="13" ht="12.75">
      <c r="A13" s="13" t="s">
        <v>49</v>
      </c>
    </row>
    <row r="14" ht="12.75">
      <c r="A14" s="9" t="s">
        <v>50</v>
      </c>
    </row>
    <row r="15" ht="12.75">
      <c r="A15" s="9" t="s">
        <v>51</v>
      </c>
    </row>
    <row r="16" ht="12.75">
      <c r="A16" s="9" t="s">
        <v>52</v>
      </c>
    </row>
    <row r="17" ht="15.75">
      <c r="A17" s="11"/>
    </row>
    <row r="18" ht="15.75">
      <c r="A18" s="11"/>
    </row>
    <row r="19" ht="12.75">
      <c r="A19" s="12" t="s">
        <v>53</v>
      </c>
    </row>
    <row r="20" ht="12.75">
      <c r="A20" s="12"/>
    </row>
    <row r="21" ht="12.75">
      <c r="A21" s="14" t="s">
        <v>43</v>
      </c>
    </row>
    <row r="22" ht="12.75">
      <c r="A22" s="9" t="s">
        <v>54</v>
      </c>
    </row>
    <row r="23" ht="12.75">
      <c r="A23" s="12"/>
    </row>
    <row r="24" ht="12.75">
      <c r="A24" s="13" t="s">
        <v>55</v>
      </c>
    </row>
    <row r="25" ht="12.75">
      <c r="A25" s="12"/>
    </row>
    <row r="26" ht="12.75">
      <c r="A26" s="12"/>
    </row>
    <row r="27" ht="12.75">
      <c r="A27" s="12" t="s">
        <v>56</v>
      </c>
    </row>
    <row r="28" ht="12.75">
      <c r="A28" s="12"/>
    </row>
    <row r="29" ht="12.75">
      <c r="A29" s="13" t="s">
        <v>43</v>
      </c>
    </row>
    <row r="30" ht="12.75">
      <c r="A30" s="9" t="s">
        <v>57</v>
      </c>
    </row>
    <row r="31" ht="12.75">
      <c r="A31" s="14"/>
    </row>
    <row r="32" ht="12.75">
      <c r="A32" s="13" t="s">
        <v>58</v>
      </c>
    </row>
    <row r="33" ht="12.75">
      <c r="A33" s="15"/>
    </row>
    <row r="34" ht="12.75">
      <c r="A34" s="15"/>
    </row>
    <row r="35" ht="12.75">
      <c r="A35" s="12" t="s">
        <v>59</v>
      </c>
    </row>
    <row r="36" ht="12.75">
      <c r="A36" s="12"/>
    </row>
    <row r="37" ht="12.75">
      <c r="A37" s="13" t="s">
        <v>43</v>
      </c>
    </row>
    <row r="38" ht="12.75">
      <c r="A38" s="9" t="s">
        <v>60</v>
      </c>
    </row>
    <row r="39" ht="12.75">
      <c r="A39" s="14"/>
    </row>
    <row r="40" ht="12.75">
      <c r="A40" s="13" t="s">
        <v>45</v>
      </c>
    </row>
    <row r="41" ht="12.75">
      <c r="A41" s="15" t="s">
        <v>46</v>
      </c>
    </row>
    <row r="42" ht="12.75">
      <c r="B42" s="15" t="s">
        <v>47</v>
      </c>
    </row>
    <row r="43" ht="12.75">
      <c r="A43" s="15" t="s">
        <v>48</v>
      </c>
    </row>
    <row r="44" ht="12.75">
      <c r="A44" s="15"/>
    </row>
    <row r="45" ht="12.75">
      <c r="A45" s="13" t="s">
        <v>49</v>
      </c>
    </row>
    <row r="46" ht="12.75">
      <c r="A46" s="9" t="s">
        <v>61</v>
      </c>
    </row>
    <row r="47" ht="12.75">
      <c r="A47" s="9" t="s">
        <v>51</v>
      </c>
    </row>
    <row r="48" ht="12.75">
      <c r="A48" s="9" t="s">
        <v>52</v>
      </c>
    </row>
    <row r="73" spans="1:7" ht="12.75">
      <c r="A73" s="7"/>
      <c r="B73" s="7"/>
      <c r="C73" s="8"/>
      <c r="D73" s="7"/>
      <c r="E73" s="6"/>
      <c r="F73" s="6"/>
      <c r="G73" s="6"/>
    </row>
    <row r="74" spans="1:7" ht="12.75">
      <c r="A74" s="7"/>
      <c r="B74" s="7"/>
      <c r="C74" s="8"/>
      <c r="D74" s="7"/>
      <c r="E74" s="6"/>
      <c r="F74" s="6"/>
      <c r="G74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dzamel</dc:creator>
  <cp:keywords/>
  <dc:description/>
  <cp:lastModifiedBy>OpSelnica</cp:lastModifiedBy>
  <cp:lastPrinted>2015-11-03T09:45:02Z</cp:lastPrinted>
  <dcterms:created xsi:type="dcterms:W3CDTF">2006-07-04T11:00:55Z</dcterms:created>
  <dcterms:modified xsi:type="dcterms:W3CDTF">2018-04-13T10:31:22Z</dcterms:modified>
  <cp:category/>
  <cp:version/>
  <cp:contentType/>
  <cp:contentStatus/>
</cp:coreProperties>
</file>